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8800" windowHeight="17460"/>
  </bookViews>
  <sheets>
    <sheet name="Team Expenses" sheetId="1" r:id="rId1"/>
    <sheet name="Sheet2" sheetId="2" state="hidden" r:id="rId2"/>
  </sheets>
  <definedNames>
    <definedName name="Airport">Sheet2!$A$1:$A$3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D22" i="1"/>
  <c r="E28" i="1"/>
  <c r="E27" i="1"/>
  <c r="D27" i="1"/>
  <c r="E29" i="1"/>
  <c r="D29" i="1"/>
  <c r="E23" i="1"/>
  <c r="D23" i="1"/>
  <c r="D28" i="1"/>
  <c r="E24" i="1"/>
  <c r="D24" i="1"/>
  <c r="E25" i="1"/>
  <c r="D25" i="1"/>
  <c r="E26" i="1"/>
  <c r="D26" i="1"/>
  <c r="D21" i="1"/>
  <c r="E31" i="1"/>
  <c r="D31" i="1"/>
</calcChain>
</file>

<file path=xl/sharedStrings.xml><?xml version="1.0" encoding="utf-8"?>
<sst xmlns="http://schemas.openxmlformats.org/spreadsheetml/2006/main" count="28" uniqueCount="24">
  <si>
    <t>Group Deposit</t>
  </si>
  <si>
    <t>Travel Insurance</t>
  </si>
  <si>
    <t>Santiago Transportation</t>
  </si>
  <si>
    <t>Per Person Fee</t>
  </si>
  <si>
    <t>DR Tourist Visa</t>
  </si>
  <si>
    <t>Baggage Fees</t>
  </si>
  <si>
    <t>Group Supplies</t>
  </si>
  <si>
    <t>Airfare</t>
  </si>
  <si>
    <t>Group Size</t>
  </si>
  <si>
    <t>Per Person</t>
  </si>
  <si>
    <t>Estimated Cost</t>
  </si>
  <si>
    <t>Puerto Plata (POP)</t>
  </si>
  <si>
    <t>Santiago (STI)</t>
  </si>
  <si>
    <t>Item</t>
  </si>
  <si>
    <t>(select)</t>
  </si>
  <si>
    <t>DR Arrival Airport</t>
  </si>
  <si>
    <t>DR Departure Airport</t>
  </si>
  <si>
    <t>Group</t>
  </si>
  <si>
    <t>DISCLAIMER: This worksheet is for planning purposes only!  It is designed to assist group leaders with estimating major expenses and provide an approximate per person cost for individual travelers.  Exact costs will vary by group.</t>
  </si>
  <si>
    <t>Instructions</t>
  </si>
  <si>
    <t>Additional Group Expenses</t>
  </si>
  <si>
    <t>Roundtrip Airfare (per person)</t>
  </si>
  <si>
    <t>In order to calcuate your group's estimated cost, adjust the data in the gray boxes.  The amounts in the table will automatically update.
Group Supplies should include any items required for specific activities during the week such as "Camp Manna" and Children's Activities.  Additional Group Expenses can be used for items such as group t-shirts, team building events, and/or contingency funds.  (Refer to the MannaDR Group Participant Handbook for more details)
Costs not covered by the estimate include, but are not limited to: passport fees, vaccinations, snacks, souveniers, MannaDR Kiosk purchases, meals/snacks/ lodging while travelling to/from the DR, and other unforseen expenses.</t>
  </si>
  <si>
    <t>MannaDR Groups Budget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</si>
</sst>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9" x14ac:knownFonts="1">
    <font>
      <sz val="10"/>
      <name val="Arial"/>
      <charset val="1"/>
    </font>
    <font>
      <sz val="10"/>
      <name val="Calibri"/>
      <family val="2"/>
      <scheme val="minor"/>
    </font>
    <font>
      <sz val="10"/>
      <name val="Arial"/>
      <family val="2"/>
    </font>
    <font>
      <sz val="10"/>
      <color rgb="FF6E6F72"/>
      <name val="Gotham-Light"/>
    </font>
    <font>
      <sz val="10"/>
      <color rgb="FF6E6F72"/>
      <name val="Gotham Medium"/>
    </font>
    <font>
      <u/>
      <sz val="12"/>
      <color rgb="FF6E6F72"/>
      <name val="Gotham Medium"/>
    </font>
    <font>
      <sz val="12"/>
      <color rgb="FF6E6F72"/>
      <name val="Gotham Medium"/>
    </font>
    <font>
      <sz val="10"/>
      <color theme="0"/>
      <name val="Gotham Medium"/>
    </font>
    <font>
      <sz val="12"/>
      <color theme="0"/>
      <name val="Gotham Medium"/>
    </font>
  </fonts>
  <fills count="4">
    <fill>
      <patternFill patternType="none"/>
    </fill>
    <fill>
      <patternFill patternType="gray125"/>
    </fill>
    <fill>
      <patternFill patternType="solid">
        <fgColor rgb="FFF26722"/>
        <bgColor indexed="64"/>
      </patternFill>
    </fill>
    <fill>
      <patternFill patternType="solid">
        <fgColor rgb="FF6E6F7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6E6F72"/>
      </left>
      <right/>
      <top style="medium">
        <color rgb="FF6E6F72"/>
      </top>
      <bottom/>
      <diagonal/>
    </border>
    <border>
      <left/>
      <right/>
      <top style="medium">
        <color rgb="FF6E6F72"/>
      </top>
      <bottom/>
      <diagonal/>
    </border>
    <border>
      <left/>
      <right style="medium">
        <color rgb="FF6E6F72"/>
      </right>
      <top style="medium">
        <color rgb="FF6E6F72"/>
      </top>
      <bottom/>
      <diagonal/>
    </border>
    <border>
      <left style="medium">
        <color rgb="FF6E6F72"/>
      </left>
      <right/>
      <top/>
      <bottom/>
      <diagonal/>
    </border>
    <border>
      <left/>
      <right style="medium">
        <color rgb="FF6E6F72"/>
      </right>
      <top/>
      <bottom/>
      <diagonal/>
    </border>
    <border>
      <left style="medium">
        <color rgb="FF6E6F72"/>
      </left>
      <right/>
      <top/>
      <bottom style="medium">
        <color rgb="FF6E6F72"/>
      </bottom>
      <diagonal/>
    </border>
    <border>
      <left/>
      <right/>
      <top/>
      <bottom style="medium">
        <color rgb="FF6E6F72"/>
      </bottom>
      <diagonal/>
    </border>
    <border>
      <left/>
      <right style="medium">
        <color rgb="FF6E6F72"/>
      </right>
      <top/>
      <bottom style="medium">
        <color rgb="FF6E6F72"/>
      </bottom>
      <diagonal/>
    </border>
  </borders>
  <cellStyleXfs count="2">
    <xf numFmtId="0" fontId="0" fillId="0" borderId="0">
      <alignment wrapText="1"/>
    </xf>
    <xf numFmtId="44" fontId="2" fillId="0" borderId="0" applyFont="0" applyFill="0" applyBorder="0" applyAlignment="0" applyProtection="0">
      <alignment wrapText="1"/>
    </xf>
  </cellStyleXfs>
  <cellXfs count="39">
    <xf numFmtId="0" fontId="0" fillId="0" borderId="0" xfId="0">
      <alignment wrapText="1"/>
    </xf>
    <xf numFmtId="0" fontId="1" fillId="0" borderId="0" xfId="0" applyFont="1" applyAlignment="1">
      <alignment horizontal="left"/>
    </xf>
    <xf numFmtId="0" fontId="4" fillId="0" borderId="5" xfId="0" applyFont="1" applyFill="1" applyBorder="1">
      <alignment wrapText="1"/>
    </xf>
    <xf numFmtId="0" fontId="4" fillId="0" borderId="6" xfId="0" applyFont="1" applyFill="1" applyBorder="1">
      <alignment wrapText="1"/>
    </xf>
    <xf numFmtId="0" fontId="4" fillId="0" borderId="6" xfId="0" applyFont="1" applyFill="1" applyBorder="1" applyAlignment="1"/>
    <xf numFmtId="0" fontId="4" fillId="0" borderId="7" xfId="0" applyFont="1" applyFill="1" applyBorder="1">
      <alignment wrapText="1"/>
    </xf>
    <xf numFmtId="0" fontId="4" fillId="0" borderId="0" xfId="0" applyFont="1">
      <alignment wrapText="1"/>
    </xf>
    <xf numFmtId="0" fontId="4" fillId="0" borderId="8" xfId="0" applyFont="1" applyFill="1" applyBorder="1">
      <alignment wrapText="1"/>
    </xf>
    <xf numFmtId="0" fontId="4" fillId="0" borderId="9" xfId="0" applyFont="1" applyFill="1" applyBorder="1">
      <alignment wrapText="1"/>
    </xf>
    <xf numFmtId="0" fontId="4" fillId="0" borderId="0" xfId="0" applyFont="1" applyFill="1" applyBorder="1">
      <alignment wrapText="1"/>
    </xf>
    <xf numFmtId="0" fontId="4" fillId="0" borderId="0" xfId="0" applyFont="1" applyFill="1" applyBorder="1" applyAlignment="1"/>
    <xf numFmtId="0" fontId="4" fillId="0" borderId="8" xfId="0" applyFont="1" applyBorder="1">
      <alignment wrapText="1"/>
    </xf>
    <xf numFmtId="0" fontId="4" fillId="0" borderId="9" xfId="0" applyFont="1" applyBorder="1">
      <alignment wrapText="1"/>
    </xf>
    <xf numFmtId="0" fontId="4" fillId="0" borderId="0" xfId="0" applyFont="1" applyFill="1" applyBorder="1" applyAlignment="1">
      <alignment horizontal="center" wrapText="1"/>
    </xf>
    <xf numFmtId="0" fontId="4" fillId="0" borderId="0" xfId="0" applyFont="1" applyBorder="1" applyAlignment="1">
      <alignment horizontal="left" vertical="center" wrapText="1"/>
    </xf>
    <xf numFmtId="0" fontId="7" fillId="3" borderId="1" xfId="0" applyFont="1" applyFill="1" applyBorder="1" applyAlignment="1">
      <alignment horizontal="center" wrapText="1"/>
    </xf>
    <xf numFmtId="0" fontId="7" fillId="3" borderId="1" xfId="0" applyFont="1" applyFill="1" applyBorder="1" applyAlignment="1">
      <alignment horizontal="center"/>
    </xf>
    <xf numFmtId="0" fontId="4" fillId="0" borderId="0" xfId="0" applyFont="1" applyFill="1" applyBorder="1" applyAlignment="1">
      <alignment horizontal="center"/>
    </xf>
    <xf numFmtId="164" fontId="7" fillId="3" borderId="1" xfId="1" applyNumberFormat="1" applyFont="1" applyFill="1" applyBorder="1" applyAlignment="1">
      <alignment horizontal="center" wrapText="1"/>
    </xf>
    <xf numFmtId="164" fontId="4" fillId="0" borderId="0" xfId="1" applyNumberFormat="1" applyFont="1" applyFill="1" applyBorder="1" applyAlignment="1">
      <alignment horizontal="center" wrapText="1"/>
    </xf>
    <xf numFmtId="0" fontId="5" fillId="0" borderId="0" xfId="0" applyFont="1" applyFill="1" applyBorder="1" applyAlignment="1"/>
    <xf numFmtId="0" fontId="5" fillId="0" borderId="0" xfId="0" applyFont="1" applyFill="1" applyBorder="1" applyAlignment="1">
      <alignment horizontal="center" wrapText="1"/>
    </xf>
    <xf numFmtId="0" fontId="4" fillId="0" borderId="0" xfId="0" applyFont="1" applyFill="1" applyBorder="1" applyAlignment="1">
      <alignment horizontal="left" indent="1"/>
    </xf>
    <xf numFmtId="0" fontId="8" fillId="2" borderId="2" xfId="0" applyFont="1" applyFill="1" applyBorder="1" applyAlignment="1"/>
    <xf numFmtId="164" fontId="8" fillId="2" borderId="3" xfId="0" applyNumberFormat="1" applyFont="1" applyFill="1" applyBorder="1" applyAlignment="1">
      <alignment horizontal="center" wrapText="1"/>
    </xf>
    <xf numFmtId="164" fontId="8" fillId="2" borderId="4" xfId="0" applyNumberFormat="1" applyFont="1" applyFill="1" applyBorder="1" applyAlignment="1">
      <alignment horizontal="center" wrapText="1"/>
    </xf>
    <xf numFmtId="0" fontId="4" fillId="0" borderId="0" xfId="0" applyFont="1" applyFill="1" applyBorder="1" applyAlignment="1">
      <alignment wrapText="1"/>
    </xf>
    <xf numFmtId="0" fontId="4" fillId="0" borderId="10" xfId="0" applyFont="1" applyBorder="1">
      <alignment wrapText="1"/>
    </xf>
    <xf numFmtId="0" fontId="4" fillId="0" borderId="11" xfId="0" applyFont="1" applyBorder="1">
      <alignment wrapText="1"/>
    </xf>
    <xf numFmtId="0" fontId="4" fillId="0" borderId="11" xfId="0" applyFont="1" applyBorder="1" applyAlignment="1">
      <alignment horizontal="left" vertical="top" wrapText="1"/>
    </xf>
    <xf numFmtId="0" fontId="4" fillId="0" borderId="12" xfId="0" applyFont="1" applyBorder="1">
      <alignment wrapText="1"/>
    </xf>
    <xf numFmtId="0" fontId="4" fillId="0" borderId="0" xfId="0" applyFont="1" applyAlignment="1">
      <alignment horizontal="left" vertical="top" wrapText="1"/>
    </xf>
    <xf numFmtId="0" fontId="4" fillId="0" borderId="0" xfId="0" applyFont="1" applyAlignment="1">
      <alignment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Fill="1" applyBorder="1" applyAlignment="1">
      <alignment horizontal="center"/>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6E6F72"/>
      <color rgb="FFF267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abSelected="1" workbookViewId="0">
      <selection activeCell="F15" sqref="F15"/>
    </sheetView>
  </sheetViews>
  <sheetFormatPr baseColWidth="10" defaultColWidth="8.83203125" defaultRowHeight="13" x14ac:dyDescent="0"/>
  <cols>
    <col min="1" max="1" width="3.6640625" style="6" customWidth="1"/>
    <col min="2" max="2" width="6.6640625" style="6" customWidth="1"/>
    <col min="3" max="3" width="25.33203125" style="32" bestFit="1" customWidth="1"/>
    <col min="4" max="4" width="11.6640625" style="6" bestFit="1" customWidth="1"/>
    <col min="5" max="5" width="15.6640625" style="6" bestFit="1" customWidth="1"/>
    <col min="6" max="6" width="6.6640625" style="6" customWidth="1"/>
    <col min="7" max="7" width="3.6640625" style="6" customWidth="1"/>
    <col min="8" max="16384" width="8.83203125" style="6"/>
  </cols>
  <sheetData>
    <row r="1" spans="1:7">
      <c r="A1" s="2"/>
      <c r="B1" s="3"/>
      <c r="C1" s="4"/>
      <c r="D1" s="3"/>
      <c r="E1" s="3"/>
      <c r="F1" s="3"/>
      <c r="G1" s="5"/>
    </row>
    <row r="2" spans="1:7" ht="15">
      <c r="A2" s="7"/>
      <c r="B2" s="35" t="s">
        <v>23</v>
      </c>
      <c r="C2" s="35"/>
      <c r="D2" s="35"/>
      <c r="E2" s="35"/>
      <c r="F2" s="35"/>
      <c r="G2" s="8"/>
    </row>
    <row r="3" spans="1:7">
      <c r="A3" s="7"/>
      <c r="B3" s="9"/>
      <c r="C3" s="10"/>
      <c r="D3" s="9"/>
      <c r="E3" s="9"/>
      <c r="F3" s="9"/>
      <c r="G3" s="8"/>
    </row>
    <row r="4" spans="1:7" ht="15">
      <c r="A4" s="11"/>
      <c r="B4" s="38" t="s">
        <v>19</v>
      </c>
      <c r="C4" s="38"/>
      <c r="D4" s="38"/>
      <c r="E4" s="38"/>
      <c r="F4" s="38"/>
      <c r="G4" s="12"/>
    </row>
    <row r="5" spans="1:7" ht="156.75" customHeight="1">
      <c r="A5" s="11"/>
      <c r="B5" s="37" t="s">
        <v>22</v>
      </c>
      <c r="C5" s="36"/>
      <c r="D5" s="36"/>
      <c r="E5" s="36"/>
      <c r="F5" s="36"/>
      <c r="G5" s="12"/>
    </row>
    <row r="6" spans="1:7" ht="9" customHeight="1">
      <c r="A6" s="7"/>
      <c r="B6" s="9"/>
      <c r="C6" s="10"/>
      <c r="D6" s="9"/>
      <c r="E6" s="13"/>
      <c r="F6" s="14"/>
      <c r="G6" s="8"/>
    </row>
    <row r="7" spans="1:7">
      <c r="A7" s="7"/>
      <c r="B7" s="9"/>
      <c r="C7" s="10" t="s">
        <v>8</v>
      </c>
      <c r="D7" s="9"/>
      <c r="E7" s="15">
        <v>15</v>
      </c>
      <c r="F7" s="14"/>
      <c r="G7" s="8"/>
    </row>
    <row r="8" spans="1:7" ht="9" customHeight="1">
      <c r="A8" s="7"/>
      <c r="B8" s="9"/>
      <c r="C8" s="10"/>
      <c r="D8" s="9"/>
      <c r="E8" s="13"/>
      <c r="F8" s="14"/>
      <c r="G8" s="8"/>
    </row>
    <row r="9" spans="1:7">
      <c r="A9" s="7"/>
      <c r="B9" s="9"/>
      <c r="C9" s="10" t="s">
        <v>15</v>
      </c>
      <c r="D9" s="9"/>
      <c r="E9" s="16" t="s">
        <v>14</v>
      </c>
      <c r="F9" s="14"/>
      <c r="G9" s="8"/>
    </row>
    <row r="10" spans="1:7" ht="9" customHeight="1">
      <c r="A10" s="7"/>
      <c r="B10" s="9"/>
      <c r="C10" s="10"/>
      <c r="D10" s="9"/>
      <c r="E10" s="17"/>
      <c r="F10" s="14"/>
      <c r="G10" s="8"/>
    </row>
    <row r="11" spans="1:7">
      <c r="A11" s="7"/>
      <c r="B11" s="9"/>
      <c r="C11" s="10" t="s">
        <v>16</v>
      </c>
      <c r="D11" s="9"/>
      <c r="E11" s="16" t="s">
        <v>14</v>
      </c>
      <c r="F11" s="14"/>
      <c r="G11" s="8"/>
    </row>
    <row r="12" spans="1:7" ht="9" customHeight="1">
      <c r="A12" s="7"/>
      <c r="B12" s="9"/>
      <c r="C12" s="10"/>
      <c r="D12" s="9"/>
      <c r="E12" s="17"/>
      <c r="F12" s="14"/>
      <c r="G12" s="8"/>
    </row>
    <row r="13" spans="1:7">
      <c r="A13" s="7"/>
      <c r="B13" s="9"/>
      <c r="C13" s="10" t="s">
        <v>21</v>
      </c>
      <c r="D13" s="9"/>
      <c r="E13" s="18">
        <v>800</v>
      </c>
      <c r="F13" s="14"/>
      <c r="G13" s="8"/>
    </row>
    <row r="14" spans="1:7" ht="9" customHeight="1">
      <c r="A14" s="7"/>
      <c r="B14" s="9"/>
      <c r="C14" s="10"/>
      <c r="D14" s="9"/>
      <c r="E14" s="19"/>
      <c r="F14" s="14"/>
      <c r="G14" s="8"/>
    </row>
    <row r="15" spans="1:7">
      <c r="A15" s="7"/>
      <c r="B15" s="9"/>
      <c r="C15" s="10" t="s">
        <v>6</v>
      </c>
      <c r="D15" s="9"/>
      <c r="E15" s="18">
        <v>500</v>
      </c>
      <c r="F15" s="14"/>
      <c r="G15" s="8"/>
    </row>
    <row r="16" spans="1:7" ht="9" customHeight="1">
      <c r="A16" s="7"/>
      <c r="B16" s="9"/>
      <c r="C16" s="10"/>
      <c r="D16" s="9"/>
      <c r="E16" s="19"/>
      <c r="F16" s="14"/>
      <c r="G16" s="8"/>
    </row>
    <row r="17" spans="1:7">
      <c r="A17" s="7"/>
      <c r="B17" s="9"/>
      <c r="C17" s="10" t="s">
        <v>20</v>
      </c>
      <c r="D17" s="9"/>
      <c r="E17" s="18">
        <v>1000</v>
      </c>
      <c r="F17" s="14"/>
      <c r="G17" s="8"/>
    </row>
    <row r="18" spans="1:7">
      <c r="A18" s="7"/>
      <c r="B18" s="9"/>
      <c r="C18" s="10"/>
      <c r="D18" s="9"/>
      <c r="E18" s="9"/>
      <c r="F18" s="14"/>
      <c r="G18" s="8"/>
    </row>
    <row r="19" spans="1:7" ht="30">
      <c r="A19" s="7"/>
      <c r="B19" s="9"/>
      <c r="C19" s="20" t="s">
        <v>13</v>
      </c>
      <c r="D19" s="21" t="s">
        <v>9</v>
      </c>
      <c r="E19" s="21" t="s">
        <v>17</v>
      </c>
      <c r="F19" s="14"/>
      <c r="G19" s="8"/>
    </row>
    <row r="20" spans="1:7" ht="9" customHeight="1">
      <c r="A20" s="7"/>
      <c r="B20" s="9"/>
      <c r="C20" s="10"/>
      <c r="D20" s="19"/>
      <c r="E20" s="9"/>
      <c r="F20" s="14"/>
      <c r="G20" s="8"/>
    </row>
    <row r="21" spans="1:7">
      <c r="A21" s="7"/>
      <c r="B21" s="9"/>
      <c r="C21" s="22" t="s">
        <v>0</v>
      </c>
      <c r="D21" s="19">
        <f>E21/E7</f>
        <v>100</v>
      </c>
      <c r="E21" s="19">
        <v>1500</v>
      </c>
      <c r="F21" s="14"/>
      <c r="G21" s="8"/>
    </row>
    <row r="22" spans="1:7">
      <c r="A22" s="7"/>
      <c r="B22" s="9"/>
      <c r="C22" s="22" t="s">
        <v>3</v>
      </c>
      <c r="D22" s="19">
        <f>E22/E7</f>
        <v>435</v>
      </c>
      <c r="E22" s="19">
        <f>MAX(435*E7,435*15)</f>
        <v>6525</v>
      </c>
      <c r="F22" s="19"/>
      <c r="G22" s="8"/>
    </row>
    <row r="23" spans="1:7">
      <c r="A23" s="7"/>
      <c r="B23" s="9"/>
      <c r="C23" s="22" t="s">
        <v>7</v>
      </c>
      <c r="D23" s="19">
        <f>E23/E7</f>
        <v>800</v>
      </c>
      <c r="E23" s="19">
        <f>E7*E13</f>
        <v>12000</v>
      </c>
      <c r="F23" s="19"/>
      <c r="G23" s="8"/>
    </row>
    <row r="24" spans="1:7">
      <c r="A24" s="7"/>
      <c r="B24" s="9"/>
      <c r="C24" s="22" t="s">
        <v>5</v>
      </c>
      <c r="D24" s="19">
        <f>E24/E7</f>
        <v>50</v>
      </c>
      <c r="E24" s="19">
        <f>50*E7</f>
        <v>750</v>
      </c>
      <c r="F24" s="19"/>
      <c r="G24" s="8"/>
    </row>
    <row r="25" spans="1:7">
      <c r="A25" s="7"/>
      <c r="B25" s="9"/>
      <c r="C25" s="22" t="s">
        <v>1</v>
      </c>
      <c r="D25" s="19">
        <f>E25/E7</f>
        <v>25</v>
      </c>
      <c r="E25" s="19">
        <f>25*E7</f>
        <v>375</v>
      </c>
      <c r="F25" s="19"/>
      <c r="G25" s="8"/>
    </row>
    <row r="26" spans="1:7">
      <c r="A26" s="7"/>
      <c r="B26" s="9"/>
      <c r="C26" s="22" t="s">
        <v>4</v>
      </c>
      <c r="D26" s="19">
        <f>E26/E7</f>
        <v>10</v>
      </c>
      <c r="E26" s="19">
        <f>10*E7</f>
        <v>150</v>
      </c>
      <c r="F26" s="19"/>
      <c r="G26" s="8"/>
    </row>
    <row r="27" spans="1:7">
      <c r="A27" s="7"/>
      <c r="B27" s="9"/>
      <c r="C27" s="22" t="s">
        <v>2</v>
      </c>
      <c r="D27" s="19">
        <f>E27/E7</f>
        <v>0</v>
      </c>
      <c r="E27" s="19">
        <f>IF(E9="Santiago (STI)",IF(E11="Santiago (STI)",1000,500),IF(E11="Santiago (STI)",500,0))</f>
        <v>0</v>
      </c>
      <c r="F27" s="19"/>
      <c r="G27" s="8"/>
    </row>
    <row r="28" spans="1:7">
      <c r="A28" s="7"/>
      <c r="B28" s="9"/>
      <c r="C28" s="22" t="s">
        <v>6</v>
      </c>
      <c r="D28" s="19">
        <f>E28/E7</f>
        <v>33.333333333333336</v>
      </c>
      <c r="E28" s="19">
        <f>E15</f>
        <v>500</v>
      </c>
      <c r="F28" s="19"/>
      <c r="G28" s="8"/>
    </row>
    <row r="29" spans="1:7">
      <c r="A29" s="7"/>
      <c r="B29" s="9"/>
      <c r="C29" s="22" t="s">
        <v>20</v>
      </c>
      <c r="D29" s="19">
        <f>E29/E7</f>
        <v>66.666666666666671</v>
      </c>
      <c r="E29" s="19">
        <f>E17</f>
        <v>1000</v>
      </c>
      <c r="F29" s="19"/>
      <c r="G29" s="8"/>
    </row>
    <row r="30" spans="1:7" ht="9" customHeight="1">
      <c r="A30" s="7"/>
      <c r="B30" s="9"/>
      <c r="C30" s="10"/>
      <c r="D30" s="19"/>
      <c r="E30" s="9"/>
      <c r="F30" s="9"/>
      <c r="G30" s="8"/>
    </row>
    <row r="31" spans="1:7" ht="15">
      <c r="A31" s="7"/>
      <c r="B31" s="9"/>
      <c r="C31" s="23" t="s">
        <v>10</v>
      </c>
      <c r="D31" s="24">
        <f>SUM(D21:D30)</f>
        <v>1520</v>
      </c>
      <c r="E31" s="25">
        <f>SUM(E21:E30)</f>
        <v>22800</v>
      </c>
      <c r="F31" s="14"/>
      <c r="G31" s="8"/>
    </row>
    <row r="32" spans="1:7">
      <c r="A32" s="7"/>
      <c r="B32" s="9"/>
      <c r="C32" s="26"/>
      <c r="D32" s="9"/>
      <c r="E32" s="9"/>
      <c r="F32" s="9"/>
      <c r="G32" s="8"/>
    </row>
    <row r="33" spans="1:7" ht="53.25" customHeight="1">
      <c r="A33" s="11"/>
      <c r="B33" s="36" t="s">
        <v>18</v>
      </c>
      <c r="C33" s="36"/>
      <c r="D33" s="36"/>
      <c r="E33" s="36"/>
      <c r="F33" s="36"/>
      <c r="G33" s="12"/>
    </row>
    <row r="34" spans="1:7" ht="14" thickBot="1">
      <c r="A34" s="27"/>
      <c r="B34" s="28"/>
      <c r="C34" s="33"/>
      <c r="D34" s="33"/>
      <c r="E34" s="33"/>
      <c r="F34" s="29"/>
      <c r="G34" s="30"/>
    </row>
    <row r="35" spans="1:7">
      <c r="C35" s="34"/>
      <c r="D35" s="34"/>
      <c r="E35" s="34"/>
      <c r="F35" s="31"/>
    </row>
    <row r="36" spans="1:7">
      <c r="C36" s="34"/>
      <c r="D36" s="34"/>
      <c r="E36" s="34"/>
      <c r="F36" s="31"/>
    </row>
  </sheetData>
  <mergeCells count="7">
    <mergeCell ref="C34:E34"/>
    <mergeCell ref="C35:E35"/>
    <mergeCell ref="C36:E36"/>
    <mergeCell ref="B2:F2"/>
    <mergeCell ref="B33:F33"/>
    <mergeCell ref="B5:F5"/>
    <mergeCell ref="B4:F4"/>
  </mergeCells>
  <dataValidations count="1">
    <dataValidation type="list" allowBlank="1" showInputMessage="1" showErrorMessage="1" sqref="E9:E12">
      <formula1>Airport</formula1>
    </dataValidation>
  </dataValidations>
  <printOptions horizontalCentered="1" verticalCentered="1"/>
  <pageMargins left="0.5" right="0.5" top="0.5" bottom="0.5" header="0.3" footer="0.3"/>
  <pageSetup scale="120"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8.83203125" defaultRowHeight="12" x14ac:dyDescent="0"/>
  <sheetData>
    <row r="1" spans="1:1" ht="14">
      <c r="A1" s="1" t="s">
        <v>14</v>
      </c>
    </row>
    <row r="2" spans="1:1" ht="14">
      <c r="A2" s="1" t="s">
        <v>11</v>
      </c>
    </row>
    <row r="3" spans="1:1" ht="14">
      <c r="A3" s="1" t="s">
        <v>12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Team Expenses</vt:lpstr>
      <vt:lpstr>Sheet2</vt:lpstr>
    </vt:vector>
  </TitlesOfParts>
  <Company>Defense Threat Reduction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 Mark D.  CIV</dc:creator>
  <cp:lastModifiedBy>Jill Mynatt</cp:lastModifiedBy>
  <cp:lastPrinted>2018-01-26T18:45:17Z</cp:lastPrinted>
  <dcterms:created xsi:type="dcterms:W3CDTF">2018-01-26T13:51:42Z</dcterms:created>
  <dcterms:modified xsi:type="dcterms:W3CDTF">2019-09-27T19:32:38Z</dcterms:modified>
</cp:coreProperties>
</file>